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timothymccarthy/Library/CloudStorage/GoogleDrive-tmccarthy@salientrealtygroup.com/Shared drives/Salient Team Drive/(Projects)/Sales/Fasterhouse/Chouteau Lofts/NEW/TM/"/>
    </mc:Choice>
  </mc:AlternateContent>
  <xr:revisionPtr revIDLastSave="0" documentId="8_{4F412629-0E24-284E-B795-7E2C743210AF}" xr6:coauthVersionLast="47" xr6:coauthVersionMax="47" xr10:uidLastSave="{00000000-0000-0000-0000-000000000000}"/>
  <bookViews>
    <workbookView xWindow="0" yWindow="500" windowWidth="33600" windowHeight="19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5" i="1" l="1"/>
  <c r="O16" i="1"/>
  <c r="O17" i="1"/>
  <c r="O18" i="1"/>
  <c r="O19" i="1"/>
  <c r="O20" i="1"/>
  <c r="O21" i="1"/>
  <c r="O14" i="1"/>
  <c r="O13" i="1"/>
  <c r="O43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26" i="1"/>
  <c r="O25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L27" i="1"/>
  <c r="K27" i="1"/>
  <c r="L26" i="1"/>
  <c r="K26" i="1"/>
  <c r="L25" i="1"/>
  <c r="K25" i="1"/>
  <c r="K15" i="1"/>
  <c r="K14" i="1"/>
  <c r="L14" i="1"/>
  <c r="K13" i="1"/>
  <c r="B45" i="1"/>
  <c r="C43" i="1"/>
  <c r="C45" i="1" s="1"/>
  <c r="D43" i="1"/>
  <c r="D45" i="1" s="1"/>
  <c r="E43" i="1"/>
  <c r="E45" i="1" s="1"/>
  <c r="F43" i="1"/>
  <c r="F45" i="1" s="1"/>
  <c r="G43" i="1"/>
  <c r="G45" i="1" s="1"/>
  <c r="H43" i="1"/>
  <c r="H45" i="1" s="1"/>
  <c r="I43" i="1"/>
  <c r="I45" i="1" s="1"/>
  <c r="J43" i="1"/>
  <c r="J45" i="1" s="1"/>
  <c r="B43" i="1"/>
  <c r="K22" i="1" l="1"/>
  <c r="L13" i="1"/>
  <c r="L22" i="1" s="1"/>
  <c r="O22" i="1"/>
  <c r="O45" i="1" s="1"/>
</calcChain>
</file>

<file path=xl/sharedStrings.xml><?xml version="1.0" encoding="utf-8"?>
<sst xmlns="http://schemas.openxmlformats.org/spreadsheetml/2006/main" count="57" uniqueCount="57">
  <si>
    <t>Income Statement - 12 Month</t>
  </si>
  <si>
    <r>
      <rPr>
        <b/>
        <sz val="9"/>
        <rFont val="Arial"/>
        <family val="2"/>
      </rPr>
      <t xml:space="preserve">Exported On: </t>
    </r>
    <r>
      <rPr>
        <sz val="9"/>
        <rFont val="Arial"/>
        <family val="2"/>
      </rPr>
      <t>10/15/2026 03:18 PM</t>
    </r>
  </si>
  <si>
    <r>
      <rPr>
        <b/>
        <sz val="11"/>
        <rFont val="Arial"/>
        <family val="2"/>
      </rPr>
      <t xml:space="preserve">Properties: </t>
    </r>
    <r>
      <rPr>
        <sz val="11"/>
        <rFont val="Arial"/>
        <family val="2"/>
      </rPr>
      <t>Chouteau Avenue 4244 - 4244 Chouteau Avenue Saint Louis, MO 63110</t>
    </r>
  </si>
  <si>
    <r>
      <rPr>
        <b/>
        <sz val="11"/>
        <rFont val="Arial"/>
        <family val="2"/>
      </rPr>
      <t xml:space="preserve">Display by Ownership %: </t>
    </r>
    <r>
      <rPr>
        <sz val="11"/>
        <rFont val="Arial"/>
        <family val="2"/>
      </rPr>
      <t>No</t>
    </r>
  </si>
  <si>
    <r>
      <rPr>
        <b/>
        <sz val="11"/>
        <rFont val="Arial"/>
        <family val="2"/>
      </rPr>
      <t xml:space="preserve">Accounting Basis: </t>
    </r>
    <r>
      <rPr>
        <sz val="11"/>
        <rFont val="Arial"/>
        <family val="2"/>
      </rPr>
      <t>Cash</t>
    </r>
  </si>
  <si>
    <r>
      <rPr>
        <b/>
        <sz val="11"/>
        <rFont val="Arial"/>
        <family val="2"/>
      </rPr>
      <t xml:space="preserve">Level of Detail: </t>
    </r>
    <r>
      <rPr>
        <sz val="11"/>
        <rFont val="Arial"/>
        <family val="2"/>
      </rPr>
      <t>Detail View</t>
    </r>
  </si>
  <si>
    <t>Account Name</t>
  </si>
  <si>
    <t>Jan 2026</t>
  </si>
  <si>
    <t>Feb 2026</t>
  </si>
  <si>
    <t>Mar 2026</t>
  </si>
  <si>
    <t>Apr 2026</t>
  </si>
  <si>
    <t>May 2026</t>
  </si>
  <si>
    <t>Jun 2026</t>
  </si>
  <si>
    <t>Jul 2026</t>
  </si>
  <si>
    <t>Aug 2026</t>
  </si>
  <si>
    <t>Sep 2026</t>
  </si>
  <si>
    <t>Total</t>
  </si>
  <si>
    <t>Operating Income &amp; Expense</t>
  </si>
  <si>
    <t xml:space="preserve">    Income</t>
  </si>
  <si>
    <t xml:space="preserve">        Rent Income</t>
  </si>
  <si>
    <t xml:space="preserve">        Pet rent</t>
  </si>
  <si>
    <t xml:space="preserve">        Late Fee Income</t>
  </si>
  <si>
    <t xml:space="preserve">        NSF Fee Income</t>
  </si>
  <si>
    <t xml:space="preserve">        Renters Insurance Income</t>
  </si>
  <si>
    <t xml:space="preserve">        Lease Break Fee</t>
  </si>
  <si>
    <t xml:space="preserve">        Application Fee Income</t>
  </si>
  <si>
    <t xml:space="preserve">        Insurance Enrollment &amp; Non-Compliance</t>
  </si>
  <si>
    <t xml:space="preserve">        Month-to-Month Fee</t>
  </si>
  <si>
    <t xml:space="preserve">    Total Operating Income</t>
  </si>
  <si>
    <t xml:space="preserve">    Expense</t>
  </si>
  <si>
    <t xml:space="preserve">        Rental Taxes</t>
  </si>
  <si>
    <t xml:space="preserve">        Rental Insurance</t>
  </si>
  <si>
    <t xml:space="preserve">        Owner Paid Utilities</t>
  </si>
  <si>
    <t xml:space="preserve">        Utilities billed to Tenant</t>
  </si>
  <si>
    <t xml:space="preserve">        Attorney Admin Fee</t>
  </si>
  <si>
    <t xml:space="preserve">        Rental Utilities-Vacancy</t>
  </si>
  <si>
    <t xml:space="preserve">        Rental Maintenance</t>
  </si>
  <si>
    <t xml:space="preserve">        Mowing/Landscaping</t>
  </si>
  <si>
    <t xml:space="preserve">        Rental Repairs due to Vacancy</t>
  </si>
  <si>
    <t xml:space="preserve">        Unit Turn Maintenance</t>
  </si>
  <si>
    <t xml:space="preserve">        Management &amp; Commission Fees</t>
  </si>
  <si>
    <t xml:space="preserve">        Inspections</t>
  </si>
  <si>
    <t xml:space="preserve">        Turn Inspection Labor/Expense</t>
  </si>
  <si>
    <t xml:space="preserve">        Lease Up Fee</t>
  </si>
  <si>
    <t xml:space="preserve">        Lease Renewal Fee</t>
  </si>
  <si>
    <t xml:space="preserve">        Rental Legal and Professional Fees</t>
  </si>
  <si>
    <t xml:space="preserve">        Rental Advertising &amp; Marketing</t>
  </si>
  <si>
    <t xml:space="preserve">        Invoice Processing fee</t>
  </si>
  <si>
    <t xml:space="preserve">    Total Operating Expense</t>
  </si>
  <si>
    <t xml:space="preserve">    NOI - Net Operating Income</t>
  </si>
  <si>
    <r>
      <rPr>
        <b/>
        <sz val="11"/>
        <rFont val="Arial"/>
        <family val="2"/>
      </rPr>
      <t xml:space="preserve">Period Range: </t>
    </r>
    <r>
      <rPr>
        <sz val="11"/>
        <rFont val="Arial"/>
        <family val="2"/>
      </rPr>
      <t>Jan 2026 to Sept 2026</t>
    </r>
  </si>
  <si>
    <t>Average T3</t>
  </si>
  <si>
    <t>T3 Annualized</t>
  </si>
  <si>
    <t>Notes</t>
  </si>
  <si>
    <t>T3 Annualized for Rent Income</t>
  </si>
  <si>
    <t>Expenses Annualized</t>
  </si>
  <si>
    <t>Monthly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</si>
</sst>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#,##0.00;[Red]\-#,##0.00"/>
  </numFmts>
  <fonts count="15" x14ac:knownFonts="1">
    <font>
      <sz val="11"/>
      <name val="Arial"/>
      <family val="1"/>
    </font>
    <font>
      <b/>
      <sz val="13"/>
      <color rgb="FF303030"/>
      <name val="Arial"/>
      <family val="1"/>
    </font>
    <font>
      <b/>
      <sz val="18"/>
      <color rgb="FF303030"/>
      <name val="Arial"/>
      <family val="1"/>
    </font>
    <font>
      <sz val="13"/>
      <color rgb="FF303030"/>
      <name val="Arial"/>
      <family val="1"/>
    </font>
    <font>
      <sz val="9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1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</fills>
  <borders count="3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303030"/>
      </top>
      <bottom/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left"/>
    </xf>
    <xf numFmtId="0" fontId="5" fillId="0" borderId="0" xfId="0" applyFont="1"/>
    <xf numFmtId="0" fontId="6" fillId="0" borderId="0" xfId="0" applyFont="1"/>
    <xf numFmtId="164" fontId="7" fillId="0" borderId="0" xfId="0" applyNumberFormat="1" applyFont="1"/>
    <xf numFmtId="164" fontId="8" fillId="0" borderId="0" xfId="0" applyNumberFormat="1" applyFont="1"/>
    <xf numFmtId="164" fontId="9" fillId="0" borderId="2" xfId="0" applyNumberFormat="1" applyFont="1" applyBorder="1"/>
    <xf numFmtId="0" fontId="13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0" fontId="2" fillId="3" borderId="0" xfId="0" applyFont="1" applyFill="1"/>
    <xf numFmtId="0" fontId="1" fillId="2" borderId="0" xfId="0" applyFont="1" applyFill="1" applyBorder="1" applyAlignment="1">
      <alignment horizontal="left"/>
    </xf>
    <xf numFmtId="44" fontId="1" fillId="2" borderId="0" xfId="1" applyFont="1" applyFill="1" applyBorder="1" applyAlignment="1">
      <alignment horizontal="left"/>
    </xf>
    <xf numFmtId="44" fontId="0" fillId="0" borderId="0" xfId="1" applyFont="1"/>
    <xf numFmtId="44" fontId="7" fillId="0" borderId="0" xfId="1" applyFont="1"/>
    <xf numFmtId="44" fontId="0" fillId="0" borderId="0" xfId="0" applyNumberFormat="1"/>
    <xf numFmtId="164" fontId="5" fillId="0" borderId="0" xfId="0" applyNumberFormat="1" applyFont="1"/>
    <xf numFmtId="44" fontId="12" fillId="0" borderId="0" xfId="1" applyFont="1"/>
    <xf numFmtId="164" fontId="9" fillId="0" borderId="0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0"/>
  <sheetViews>
    <sheetView tabSelected="1" showWhiteSpace="0" topLeftCell="A4" workbookViewId="0">
      <selection activeCell="Z16" sqref="Z16"/>
    </sheetView>
  </sheetViews>
  <sheetFormatPr baseColWidth="10" defaultColWidth="8.83203125" defaultRowHeight="14" x14ac:dyDescent="0.15"/>
  <cols>
    <col min="1" max="1" width="59.83203125" bestFit="1" customWidth="1"/>
    <col min="2" max="10" width="21.5" hidden="1" customWidth="1"/>
    <col min="11" max="11" width="21.6640625" style="13" hidden="1" customWidth="1"/>
    <col min="12" max="12" width="21.83203125" bestFit="1" customWidth="1"/>
    <col min="15" max="15" width="11.5" bestFit="1" customWidth="1"/>
  </cols>
  <sheetData>
    <row r="1" spans="1:15" ht="23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5" x14ac:dyDescent="0.1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5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5" ht="17" x14ac:dyDescent="0.15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</row>
    <row r="5" spans="1:15" ht="17" x14ac:dyDescent="0.15">
      <c r="A5" s="8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5" ht="17" x14ac:dyDescent="0.1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5" ht="17" x14ac:dyDescent="0.15">
      <c r="A7" s="8" t="s">
        <v>4</v>
      </c>
      <c r="B7" s="8"/>
      <c r="C7" s="8"/>
      <c r="D7" s="8"/>
      <c r="E7" s="8"/>
      <c r="F7" s="8"/>
      <c r="G7" s="8"/>
      <c r="H7" s="8"/>
      <c r="I7" s="8"/>
      <c r="J7" s="8"/>
      <c r="K7" s="8"/>
    </row>
    <row r="8" spans="1:15" ht="17" x14ac:dyDescent="0.15">
      <c r="A8" s="8" t="s">
        <v>5</v>
      </c>
      <c r="B8" s="8"/>
      <c r="C8" s="8"/>
      <c r="D8" s="8"/>
      <c r="E8" s="8"/>
      <c r="F8" s="8"/>
      <c r="G8" s="8"/>
      <c r="H8" s="8"/>
      <c r="I8" s="8"/>
      <c r="J8" s="8"/>
      <c r="K8" s="8"/>
    </row>
    <row r="9" spans="1:15" x14ac:dyDescent="0.15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5" ht="17" x14ac:dyDescent="0.2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  <c r="J10" s="1" t="s">
        <v>15</v>
      </c>
      <c r="K10" s="12" t="s">
        <v>51</v>
      </c>
      <c r="L10" s="11" t="s">
        <v>52</v>
      </c>
      <c r="O10" s="1" t="s">
        <v>16</v>
      </c>
    </row>
    <row r="11" spans="1:15" ht="16" x14ac:dyDescent="0.2">
      <c r="A11" s="3" t="s">
        <v>17</v>
      </c>
      <c r="B11" s="5"/>
      <c r="C11" s="5"/>
      <c r="D11" s="5"/>
      <c r="E11" s="5"/>
      <c r="F11" s="5"/>
      <c r="G11" s="5"/>
      <c r="H11" s="5"/>
      <c r="I11" s="5"/>
      <c r="J11" s="5"/>
      <c r="O11" s="5"/>
    </row>
    <row r="12" spans="1:15" ht="16" x14ac:dyDescent="0.2">
      <c r="A12" s="3" t="s">
        <v>18</v>
      </c>
      <c r="B12" s="5"/>
      <c r="C12" s="5"/>
      <c r="D12" s="5"/>
      <c r="E12" s="5"/>
      <c r="F12" s="5"/>
      <c r="G12" s="5"/>
      <c r="H12" s="5"/>
      <c r="I12" s="5"/>
      <c r="J12" s="5"/>
      <c r="O12" s="5"/>
    </row>
    <row r="13" spans="1:15" ht="16" x14ac:dyDescent="0.2">
      <c r="A13" s="2" t="s">
        <v>19</v>
      </c>
      <c r="B13" s="4">
        <v>29781.69</v>
      </c>
      <c r="C13" s="4">
        <v>28936.02</v>
      </c>
      <c r="D13" s="4">
        <v>30496.43</v>
      </c>
      <c r="E13" s="4">
        <v>31250</v>
      </c>
      <c r="F13" s="4">
        <v>32416.09</v>
      </c>
      <c r="G13" s="4">
        <v>33805.160000000003</v>
      </c>
      <c r="H13" s="4">
        <v>34323.33</v>
      </c>
      <c r="I13" s="4">
        <v>34105.160000000003</v>
      </c>
      <c r="J13" s="4">
        <v>38468.33</v>
      </c>
      <c r="K13" s="13">
        <f>SUM(H13:J13)/3</f>
        <v>35632.273333333338</v>
      </c>
      <c r="L13" s="15">
        <f>K13*12</f>
        <v>427587.28</v>
      </c>
      <c r="O13" s="4">
        <f>L13</f>
        <v>427587.28</v>
      </c>
    </row>
    <row r="14" spans="1:15" ht="16" x14ac:dyDescent="0.2">
      <c r="A14" s="2" t="s">
        <v>20</v>
      </c>
      <c r="B14" s="4">
        <v>100</v>
      </c>
      <c r="C14" s="4">
        <v>100</v>
      </c>
      <c r="D14" s="4">
        <v>500</v>
      </c>
      <c r="E14" s="4">
        <v>130</v>
      </c>
      <c r="F14" s="4">
        <v>110</v>
      </c>
      <c r="G14" s="4">
        <v>360</v>
      </c>
      <c r="H14" s="4">
        <v>110</v>
      </c>
      <c r="I14" s="4">
        <v>110</v>
      </c>
      <c r="J14" s="4">
        <v>110</v>
      </c>
      <c r="K14" s="13">
        <f>110</f>
        <v>110</v>
      </c>
      <c r="L14" s="15">
        <f>K14*12</f>
        <v>1320</v>
      </c>
      <c r="O14" s="4">
        <f>L14</f>
        <v>1320</v>
      </c>
    </row>
    <row r="15" spans="1:15" ht="16" x14ac:dyDescent="0.2">
      <c r="A15" s="2" t="s">
        <v>21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163</v>
      </c>
      <c r="K15" s="13">
        <f>163</f>
        <v>163</v>
      </c>
      <c r="L15" s="16">
        <v>163</v>
      </c>
      <c r="O15" s="4">
        <f t="shared" ref="O15:O21" si="0">L15</f>
        <v>163</v>
      </c>
    </row>
    <row r="16" spans="1:15" ht="16" x14ac:dyDescent="0.2">
      <c r="A16" s="2" t="s">
        <v>22</v>
      </c>
      <c r="B16" s="4">
        <v>0</v>
      </c>
      <c r="C16" s="4">
        <v>0</v>
      </c>
      <c r="D16" s="4">
        <v>25</v>
      </c>
      <c r="E16" s="4">
        <v>-25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13">
        <v>0</v>
      </c>
      <c r="O16" s="4">
        <f t="shared" si="0"/>
        <v>0</v>
      </c>
    </row>
    <row r="17" spans="1:15" ht="16" x14ac:dyDescent="0.2">
      <c r="A17" s="2" t="s">
        <v>23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60</v>
      </c>
      <c r="I17" s="4">
        <v>-60</v>
      </c>
      <c r="J17" s="4">
        <v>0</v>
      </c>
      <c r="K17" s="13">
        <v>0</v>
      </c>
      <c r="O17" s="4">
        <f t="shared" si="0"/>
        <v>0</v>
      </c>
    </row>
    <row r="18" spans="1:15" ht="16" x14ac:dyDescent="0.2">
      <c r="A18" s="2" t="s">
        <v>24</v>
      </c>
      <c r="B18" s="4">
        <v>0</v>
      </c>
      <c r="C18" s="4">
        <v>0</v>
      </c>
      <c r="D18" s="4">
        <v>0</v>
      </c>
      <c r="E18" s="4">
        <v>1790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13">
        <v>0</v>
      </c>
      <c r="O18" s="4">
        <f t="shared" si="0"/>
        <v>0</v>
      </c>
    </row>
    <row r="19" spans="1:15" ht="16" x14ac:dyDescent="0.2">
      <c r="A19" s="2" t="s">
        <v>25</v>
      </c>
      <c r="B19" s="4">
        <v>0</v>
      </c>
      <c r="C19" s="4">
        <v>0</v>
      </c>
      <c r="D19" s="4">
        <v>95</v>
      </c>
      <c r="E19" s="4">
        <v>-95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13">
        <v>0</v>
      </c>
      <c r="O19" s="4">
        <f t="shared" si="0"/>
        <v>0</v>
      </c>
    </row>
    <row r="20" spans="1:15" ht="16" x14ac:dyDescent="0.2">
      <c r="A20" s="2" t="s">
        <v>26</v>
      </c>
      <c r="B20" s="4">
        <v>28.72</v>
      </c>
      <c r="C20" s="4">
        <v>-102.76</v>
      </c>
      <c r="D20" s="4">
        <v>30</v>
      </c>
      <c r="E20" s="4">
        <v>-30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13">
        <v>0</v>
      </c>
      <c r="O20" s="4">
        <f t="shared" si="0"/>
        <v>0</v>
      </c>
    </row>
    <row r="21" spans="1:15" ht="16" x14ac:dyDescent="0.2">
      <c r="A21" s="2" t="s">
        <v>27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150</v>
      </c>
      <c r="K21" s="13">
        <v>0</v>
      </c>
      <c r="O21" s="4">
        <f t="shared" si="0"/>
        <v>0</v>
      </c>
    </row>
    <row r="22" spans="1:15" ht="16" x14ac:dyDescent="0.2">
      <c r="A22" s="3" t="s">
        <v>28</v>
      </c>
      <c r="B22" s="6">
        <v>29910.41</v>
      </c>
      <c r="C22" s="6">
        <v>28933.26</v>
      </c>
      <c r="D22" s="6">
        <v>31146.43</v>
      </c>
      <c r="E22" s="6">
        <v>33020</v>
      </c>
      <c r="F22" s="6">
        <v>32526.09</v>
      </c>
      <c r="G22" s="6">
        <v>34165.160000000003</v>
      </c>
      <c r="H22" s="6">
        <v>34493.33</v>
      </c>
      <c r="I22" s="6">
        <v>34155.160000000003</v>
      </c>
      <c r="J22" s="6">
        <v>38891.33</v>
      </c>
      <c r="K22" s="13">
        <f>SUM(K13:K21)</f>
        <v>35905.273333333338</v>
      </c>
      <c r="L22" s="15">
        <f>SUM(L13:L21)</f>
        <v>429070.28</v>
      </c>
      <c r="O22" s="6">
        <f>SUM(O13:O21)</f>
        <v>429070.28</v>
      </c>
    </row>
    <row r="23" spans="1:15" ht="16" x14ac:dyDescent="0.2">
      <c r="A23" s="3"/>
      <c r="B23" s="18"/>
      <c r="C23" s="18"/>
      <c r="D23" s="18"/>
      <c r="E23" s="18"/>
      <c r="F23" s="18"/>
      <c r="G23" s="18"/>
      <c r="H23" s="18"/>
      <c r="I23" s="18"/>
      <c r="J23" s="18"/>
      <c r="L23" s="15"/>
      <c r="O23" s="18"/>
    </row>
    <row r="24" spans="1:15" ht="16" x14ac:dyDescent="0.2">
      <c r="A24" s="3" t="s">
        <v>29</v>
      </c>
      <c r="B24" s="5"/>
      <c r="C24" s="5"/>
      <c r="D24" s="5"/>
      <c r="E24" s="5"/>
      <c r="F24" s="5"/>
      <c r="G24" s="5"/>
      <c r="H24" s="5"/>
      <c r="I24" s="5"/>
      <c r="J24" s="5"/>
      <c r="K24" s="17" t="s">
        <v>56</v>
      </c>
      <c r="L24" s="17" t="s">
        <v>55</v>
      </c>
      <c r="O24" s="5"/>
    </row>
    <row r="25" spans="1:15" ht="16" x14ac:dyDescent="0.2">
      <c r="A25" s="2" t="s">
        <v>30</v>
      </c>
      <c r="B25" s="4">
        <v>2317.12</v>
      </c>
      <c r="C25" s="4">
        <v>2317.12</v>
      </c>
      <c r="D25" s="4">
        <v>2317.12</v>
      </c>
      <c r="E25" s="4">
        <v>2317.12</v>
      </c>
      <c r="F25" s="4">
        <v>2317.12</v>
      </c>
      <c r="G25" s="4">
        <v>2317.12</v>
      </c>
      <c r="H25" s="4">
        <v>2317.12</v>
      </c>
      <c r="I25" s="4">
        <v>2317.12</v>
      </c>
      <c r="J25" s="4">
        <v>2317.12</v>
      </c>
      <c r="K25" s="13">
        <f>SUM(B25:J25)/9</f>
        <v>2317.1199999999994</v>
      </c>
      <c r="L25" s="15">
        <f>K25*12</f>
        <v>27805.439999999995</v>
      </c>
      <c r="O25" s="15">
        <f>L25</f>
        <v>27805.439999999995</v>
      </c>
    </row>
    <row r="26" spans="1:15" ht="16" x14ac:dyDescent="0.2">
      <c r="A26" s="2" t="s">
        <v>31</v>
      </c>
      <c r="B26" s="4">
        <v>2653</v>
      </c>
      <c r="C26" s="4">
        <v>2653.03</v>
      </c>
      <c r="D26" s="4">
        <v>2653.03</v>
      </c>
      <c r="E26" s="4">
        <v>2649.92</v>
      </c>
      <c r="F26" s="4">
        <v>2653.03</v>
      </c>
      <c r="G26" s="4">
        <v>2653.03</v>
      </c>
      <c r="H26" s="4">
        <v>2649.92</v>
      </c>
      <c r="I26" s="4">
        <v>2649.92</v>
      </c>
      <c r="J26" s="4">
        <v>2649.92</v>
      </c>
      <c r="K26" s="13">
        <f>SUM(B26:J26)/9</f>
        <v>2651.6444444444446</v>
      </c>
      <c r="L26" s="15">
        <f>K26*12</f>
        <v>31819.733333333337</v>
      </c>
      <c r="O26" s="15">
        <f>L26</f>
        <v>31819.733333333337</v>
      </c>
    </row>
    <row r="27" spans="1:15" ht="16" x14ac:dyDescent="0.2">
      <c r="A27" s="2" t="s">
        <v>32</v>
      </c>
      <c r="B27" s="4">
        <v>1523.64</v>
      </c>
      <c r="C27" s="4">
        <v>3302.95</v>
      </c>
      <c r="D27" s="4">
        <v>3854.56</v>
      </c>
      <c r="E27" s="4">
        <v>1967.29</v>
      </c>
      <c r="F27" s="4">
        <v>1938.51</v>
      </c>
      <c r="G27" s="4">
        <v>2518.77</v>
      </c>
      <c r="H27" s="4">
        <v>1755.58</v>
      </c>
      <c r="I27" s="4">
        <v>2334.41</v>
      </c>
      <c r="J27" s="4">
        <v>3084.65</v>
      </c>
      <c r="K27" s="13">
        <f>SUM(B27:J27)/9</f>
        <v>2475.5955555555556</v>
      </c>
      <c r="L27" s="15">
        <f>K27*12</f>
        <v>29707.146666666667</v>
      </c>
      <c r="O27" s="15">
        <f t="shared" ref="O27:O42" si="1">L27</f>
        <v>29707.146666666667</v>
      </c>
    </row>
    <row r="28" spans="1:15" ht="16" x14ac:dyDescent="0.2">
      <c r="A28" s="2" t="s">
        <v>33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605.41999999999996</v>
      </c>
      <c r="H28" s="4">
        <v>625.37</v>
      </c>
      <c r="I28" s="4">
        <v>0</v>
      </c>
      <c r="J28" s="4">
        <v>693.5</v>
      </c>
      <c r="K28" s="13">
        <f t="shared" ref="K28:K42" si="2">SUM(B28:J28)/9</f>
        <v>213.81</v>
      </c>
      <c r="L28" s="15">
        <f t="shared" ref="L28:L42" si="3">K28*12</f>
        <v>2565.7200000000003</v>
      </c>
      <c r="O28" s="15">
        <f t="shared" si="1"/>
        <v>2565.7200000000003</v>
      </c>
    </row>
    <row r="29" spans="1:15" ht="16" x14ac:dyDescent="0.2">
      <c r="A29" s="2" t="s">
        <v>34</v>
      </c>
      <c r="B29" s="4">
        <v>0</v>
      </c>
      <c r="C29" s="4">
        <v>0</v>
      </c>
      <c r="D29" s="4">
        <v>50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13">
        <f t="shared" si="2"/>
        <v>5.5555555555555554</v>
      </c>
      <c r="L29" s="15">
        <f t="shared" si="3"/>
        <v>66.666666666666657</v>
      </c>
      <c r="O29" s="15">
        <f t="shared" si="1"/>
        <v>66.666666666666657</v>
      </c>
    </row>
    <row r="30" spans="1:15" ht="16" x14ac:dyDescent="0.2">
      <c r="A30" s="2" t="s">
        <v>35</v>
      </c>
      <c r="B30" s="4">
        <v>0</v>
      </c>
      <c r="C30" s="4">
        <v>0</v>
      </c>
      <c r="D30" s="4">
        <v>468.72</v>
      </c>
      <c r="E30" s="4">
        <v>252.62</v>
      </c>
      <c r="F30" s="4">
        <v>81.25</v>
      </c>
      <c r="G30" s="4">
        <v>80.94</v>
      </c>
      <c r="H30" s="4">
        <v>1</v>
      </c>
      <c r="I30" s="4">
        <v>0</v>
      </c>
      <c r="J30" s="4">
        <v>83.65</v>
      </c>
      <c r="K30" s="13">
        <f t="shared" si="2"/>
        <v>107.57555555555555</v>
      </c>
      <c r="L30" s="15">
        <f t="shared" si="3"/>
        <v>1290.9066666666668</v>
      </c>
      <c r="O30" s="15">
        <f t="shared" si="1"/>
        <v>1290.9066666666668</v>
      </c>
    </row>
    <row r="31" spans="1:15" ht="16" x14ac:dyDescent="0.2">
      <c r="A31" s="2" t="s">
        <v>36</v>
      </c>
      <c r="B31" s="4">
        <v>4701.58</v>
      </c>
      <c r="C31" s="4">
        <v>3642.27</v>
      </c>
      <c r="D31" s="4">
        <v>3321.36</v>
      </c>
      <c r="E31" s="4">
        <v>5049.8999999999996</v>
      </c>
      <c r="F31" s="4">
        <v>1828.73</v>
      </c>
      <c r="G31" s="4">
        <v>3764.28</v>
      </c>
      <c r="H31" s="4">
        <v>5693.84</v>
      </c>
      <c r="I31" s="4">
        <v>3964.88</v>
      </c>
      <c r="J31" s="4">
        <v>1630.77</v>
      </c>
      <c r="K31" s="13">
        <f t="shared" si="2"/>
        <v>3733.0677777777778</v>
      </c>
      <c r="L31" s="15">
        <f t="shared" si="3"/>
        <v>44796.813333333332</v>
      </c>
      <c r="O31" s="15">
        <f t="shared" si="1"/>
        <v>44796.813333333332</v>
      </c>
    </row>
    <row r="32" spans="1:15" ht="16" x14ac:dyDescent="0.2">
      <c r="A32" s="2" t="s">
        <v>37</v>
      </c>
      <c r="B32" s="4">
        <v>765</v>
      </c>
      <c r="C32" s="4">
        <v>570</v>
      </c>
      <c r="D32" s="4">
        <v>440</v>
      </c>
      <c r="E32" s="4">
        <v>75</v>
      </c>
      <c r="F32" s="4">
        <v>75</v>
      </c>
      <c r="G32" s="4">
        <v>150</v>
      </c>
      <c r="H32" s="4">
        <v>150</v>
      </c>
      <c r="I32" s="4">
        <v>150</v>
      </c>
      <c r="J32" s="4">
        <v>150</v>
      </c>
      <c r="K32" s="13">
        <f t="shared" si="2"/>
        <v>280.55555555555554</v>
      </c>
      <c r="L32" s="15">
        <f t="shared" si="3"/>
        <v>3366.6666666666665</v>
      </c>
      <c r="O32" s="15">
        <f t="shared" si="1"/>
        <v>3366.6666666666665</v>
      </c>
    </row>
    <row r="33" spans="1:15" ht="16" x14ac:dyDescent="0.2">
      <c r="A33" s="2" t="s">
        <v>38</v>
      </c>
      <c r="B33" s="4">
        <v>73.459999999999994</v>
      </c>
      <c r="C33" s="4">
        <v>520</v>
      </c>
      <c r="D33" s="4">
        <v>380</v>
      </c>
      <c r="E33" s="4">
        <v>160</v>
      </c>
      <c r="F33" s="4">
        <v>160</v>
      </c>
      <c r="G33" s="4">
        <v>435</v>
      </c>
      <c r="H33" s="4">
        <v>71.75</v>
      </c>
      <c r="I33" s="4">
        <v>435</v>
      </c>
      <c r="J33" s="4">
        <v>0</v>
      </c>
      <c r="K33" s="13">
        <f t="shared" si="2"/>
        <v>248.35666666666668</v>
      </c>
      <c r="L33" s="15">
        <f t="shared" si="3"/>
        <v>2980.28</v>
      </c>
      <c r="O33" s="15">
        <f t="shared" si="1"/>
        <v>2980.28</v>
      </c>
    </row>
    <row r="34" spans="1:15" ht="16" x14ac:dyDescent="0.2">
      <c r="A34" s="2" t="s">
        <v>39</v>
      </c>
      <c r="B34" s="4">
        <v>200</v>
      </c>
      <c r="C34" s="4">
        <v>0</v>
      </c>
      <c r="D34" s="4">
        <v>0</v>
      </c>
      <c r="E34" s="4">
        <v>0</v>
      </c>
      <c r="F34" s="4">
        <v>0</v>
      </c>
      <c r="G34" s="4">
        <v>141</v>
      </c>
      <c r="H34" s="4">
        <v>400</v>
      </c>
      <c r="I34" s="4">
        <v>0</v>
      </c>
      <c r="J34" s="4">
        <v>0</v>
      </c>
      <c r="K34" s="13">
        <f t="shared" si="2"/>
        <v>82.333333333333329</v>
      </c>
      <c r="L34" s="15">
        <f t="shared" si="3"/>
        <v>988</v>
      </c>
      <c r="O34" s="15">
        <f t="shared" si="1"/>
        <v>988</v>
      </c>
    </row>
    <row r="35" spans="1:15" ht="16" x14ac:dyDescent="0.2">
      <c r="A35" s="2" t="s">
        <v>40</v>
      </c>
      <c r="B35" s="4">
        <v>1786.9</v>
      </c>
      <c r="C35" s="4">
        <v>1736.16</v>
      </c>
      <c r="D35" s="4">
        <v>1829.79</v>
      </c>
      <c r="E35" s="4">
        <v>1806</v>
      </c>
      <c r="F35" s="4">
        <v>1954.27</v>
      </c>
      <c r="G35" s="4">
        <v>2088.0100000000002</v>
      </c>
      <c r="H35" s="4">
        <v>2039.3</v>
      </c>
      <c r="I35" s="4">
        <v>2066.41</v>
      </c>
      <c r="J35" s="4">
        <v>1962.18</v>
      </c>
      <c r="K35" s="13">
        <f t="shared" si="2"/>
        <v>1918.78</v>
      </c>
      <c r="L35" s="15">
        <f t="shared" si="3"/>
        <v>23025.360000000001</v>
      </c>
      <c r="O35" s="15">
        <f t="shared" si="1"/>
        <v>23025.360000000001</v>
      </c>
    </row>
    <row r="36" spans="1:15" ht="16" x14ac:dyDescent="0.2">
      <c r="A36" s="2" t="s">
        <v>41</v>
      </c>
      <c r="B36" s="4">
        <v>0</v>
      </c>
      <c r="C36" s="4">
        <v>0</v>
      </c>
      <c r="D36" s="4">
        <v>0</v>
      </c>
      <c r="E36" s="4">
        <v>123.06</v>
      </c>
      <c r="F36" s="4">
        <v>0</v>
      </c>
      <c r="G36" s="4">
        <v>0</v>
      </c>
      <c r="H36" s="4">
        <v>363.06</v>
      </c>
      <c r="I36" s="4">
        <v>80</v>
      </c>
      <c r="J36" s="4">
        <v>0</v>
      </c>
      <c r="K36" s="13">
        <f t="shared" si="2"/>
        <v>62.902222222222221</v>
      </c>
      <c r="L36" s="15">
        <f t="shared" si="3"/>
        <v>754.8266666666666</v>
      </c>
      <c r="O36" s="15">
        <f t="shared" si="1"/>
        <v>754.8266666666666</v>
      </c>
    </row>
    <row r="37" spans="1:15" ht="16" x14ac:dyDescent="0.2">
      <c r="A37" s="2" t="s">
        <v>42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516.21</v>
      </c>
      <c r="I37" s="4">
        <v>0</v>
      </c>
      <c r="J37" s="4">
        <v>0</v>
      </c>
      <c r="K37" s="13">
        <f t="shared" si="2"/>
        <v>57.356666666666669</v>
      </c>
      <c r="L37" s="15">
        <f t="shared" si="3"/>
        <v>688.28</v>
      </c>
      <c r="O37" s="15">
        <f t="shared" si="1"/>
        <v>688.28</v>
      </c>
    </row>
    <row r="38" spans="1:15" ht="16" x14ac:dyDescent="0.2">
      <c r="A38" s="2" t="s">
        <v>43</v>
      </c>
      <c r="B38" s="4">
        <v>1925</v>
      </c>
      <c r="C38" s="4">
        <v>1250</v>
      </c>
      <c r="D38" s="4">
        <v>0</v>
      </c>
      <c r="E38" s="4">
        <v>995</v>
      </c>
      <c r="F38" s="4">
        <v>1150</v>
      </c>
      <c r="G38" s="4">
        <v>2845</v>
      </c>
      <c r="H38" s="4">
        <v>1295</v>
      </c>
      <c r="I38" s="4">
        <v>0</v>
      </c>
      <c r="J38" s="4">
        <v>0</v>
      </c>
      <c r="K38" s="13">
        <f t="shared" si="2"/>
        <v>1051.1111111111111</v>
      </c>
      <c r="L38" s="15">
        <f t="shared" si="3"/>
        <v>12613.333333333332</v>
      </c>
      <c r="O38" s="15">
        <f t="shared" si="1"/>
        <v>12613.333333333332</v>
      </c>
    </row>
    <row r="39" spans="1:15" ht="16" x14ac:dyDescent="0.2">
      <c r="A39" s="2" t="s">
        <v>44</v>
      </c>
      <c r="B39" s="4">
        <v>150</v>
      </c>
      <c r="C39" s="4">
        <v>0</v>
      </c>
      <c r="D39" s="4">
        <v>0</v>
      </c>
      <c r="E39" s="4">
        <v>300</v>
      </c>
      <c r="F39" s="4">
        <v>150</v>
      </c>
      <c r="G39" s="4">
        <v>150</v>
      </c>
      <c r="H39" s="4">
        <v>450</v>
      </c>
      <c r="I39" s="4">
        <v>150</v>
      </c>
      <c r="J39" s="4">
        <v>0</v>
      </c>
      <c r="K39" s="13">
        <f t="shared" si="2"/>
        <v>150</v>
      </c>
      <c r="L39" s="15">
        <f t="shared" si="3"/>
        <v>1800</v>
      </c>
      <c r="O39" s="15">
        <f t="shared" si="1"/>
        <v>1800</v>
      </c>
    </row>
    <row r="40" spans="1:15" ht="16" x14ac:dyDescent="0.2">
      <c r="A40" s="2" t="s">
        <v>45</v>
      </c>
      <c r="B40" s="4">
        <v>0</v>
      </c>
      <c r="C40" s="4">
        <v>0</v>
      </c>
      <c r="D40" s="4">
        <v>0</v>
      </c>
      <c r="E40" s="4">
        <v>460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13">
        <f t="shared" si="2"/>
        <v>51.111111111111114</v>
      </c>
      <c r="L40" s="15">
        <f t="shared" si="3"/>
        <v>613.33333333333337</v>
      </c>
      <c r="O40" s="15">
        <f t="shared" si="1"/>
        <v>613.33333333333337</v>
      </c>
    </row>
    <row r="41" spans="1:15" ht="16" x14ac:dyDescent="0.2">
      <c r="A41" s="2" t="s">
        <v>46</v>
      </c>
      <c r="B41" s="4">
        <v>0</v>
      </c>
      <c r="C41" s="4">
        <v>220</v>
      </c>
      <c r="D41" s="4">
        <v>110</v>
      </c>
      <c r="E41" s="4">
        <v>110</v>
      </c>
      <c r="F41" s="4">
        <v>110</v>
      </c>
      <c r="G41" s="4">
        <v>110</v>
      </c>
      <c r="H41" s="4">
        <v>110</v>
      </c>
      <c r="I41" s="4">
        <v>0</v>
      </c>
      <c r="J41" s="4">
        <v>110</v>
      </c>
      <c r="K41" s="13">
        <f t="shared" si="2"/>
        <v>97.777777777777771</v>
      </c>
      <c r="L41" s="15">
        <f t="shared" si="3"/>
        <v>1173.3333333333333</v>
      </c>
      <c r="O41" s="15">
        <f t="shared" si="1"/>
        <v>1173.3333333333333</v>
      </c>
    </row>
    <row r="42" spans="1:15" ht="16" x14ac:dyDescent="0.2">
      <c r="A42" s="2" t="s">
        <v>47</v>
      </c>
      <c r="B42" s="4">
        <v>64.36</v>
      </c>
      <c r="C42" s="4">
        <v>41.5</v>
      </c>
      <c r="D42" s="4">
        <v>30</v>
      </c>
      <c r="E42" s="4">
        <v>215.78</v>
      </c>
      <c r="F42" s="4">
        <v>43.2</v>
      </c>
      <c r="G42" s="4">
        <v>126.5</v>
      </c>
      <c r="H42" s="4">
        <v>137.9</v>
      </c>
      <c r="I42" s="4">
        <v>126.5</v>
      </c>
      <c r="J42" s="4">
        <v>0</v>
      </c>
      <c r="K42" s="13">
        <f t="shared" si="2"/>
        <v>87.304444444444428</v>
      </c>
      <c r="L42" s="15">
        <f t="shared" si="3"/>
        <v>1047.6533333333332</v>
      </c>
      <c r="O42" s="15">
        <f t="shared" si="1"/>
        <v>1047.6533333333332</v>
      </c>
    </row>
    <row r="43" spans="1:15" ht="16" x14ac:dyDescent="0.2">
      <c r="A43" s="3" t="s">
        <v>48</v>
      </c>
      <c r="B43" s="6">
        <f>SUM(B25:B42)</f>
        <v>16160.06</v>
      </c>
      <c r="C43" s="6">
        <f t="shared" ref="C43:K43" si="4">SUM(C25:C42)</f>
        <v>16253.029999999999</v>
      </c>
      <c r="D43" s="6">
        <f t="shared" si="4"/>
        <v>15454.579999999998</v>
      </c>
      <c r="E43" s="6">
        <f t="shared" si="4"/>
        <v>16481.689999999999</v>
      </c>
      <c r="F43" s="6">
        <f t="shared" si="4"/>
        <v>12461.11</v>
      </c>
      <c r="G43" s="6">
        <f t="shared" si="4"/>
        <v>17985.07</v>
      </c>
      <c r="H43" s="6">
        <f t="shared" si="4"/>
        <v>18576.05</v>
      </c>
      <c r="I43" s="6">
        <f t="shared" si="4"/>
        <v>14274.24</v>
      </c>
      <c r="J43" s="6">
        <f t="shared" si="4"/>
        <v>12681.79</v>
      </c>
      <c r="O43" s="6">
        <f>SUM(O25:O42)</f>
        <v>187103.49333333335</v>
      </c>
    </row>
    <row r="44" spans="1:15" ht="16" x14ac:dyDescent="0.2">
      <c r="A44" s="2"/>
      <c r="B44" s="4"/>
      <c r="C44" s="4"/>
      <c r="D44" s="4"/>
      <c r="E44" s="4"/>
      <c r="F44" s="4"/>
      <c r="G44" s="4"/>
      <c r="H44" s="4"/>
      <c r="I44" s="4"/>
      <c r="J44" s="4"/>
      <c r="O44" s="4"/>
    </row>
    <row r="45" spans="1:15" ht="16" x14ac:dyDescent="0.2">
      <c r="A45" s="3" t="s">
        <v>49</v>
      </c>
      <c r="B45" s="5">
        <f>B22-B43</f>
        <v>13750.35</v>
      </c>
      <c r="C45" s="5">
        <f t="shared" ref="C45:K45" si="5">C22-C43</f>
        <v>12680.23</v>
      </c>
      <c r="D45" s="5">
        <f t="shared" si="5"/>
        <v>15691.850000000002</v>
      </c>
      <c r="E45" s="5">
        <f t="shared" si="5"/>
        <v>16538.310000000001</v>
      </c>
      <c r="F45" s="5">
        <f t="shared" si="5"/>
        <v>20064.98</v>
      </c>
      <c r="G45" s="5">
        <f t="shared" si="5"/>
        <v>16180.090000000004</v>
      </c>
      <c r="H45" s="5">
        <f t="shared" si="5"/>
        <v>15917.280000000002</v>
      </c>
      <c r="I45" s="5">
        <f t="shared" si="5"/>
        <v>19880.920000000006</v>
      </c>
      <c r="J45" s="5">
        <f t="shared" si="5"/>
        <v>26209.54</v>
      </c>
      <c r="O45" s="5">
        <f>O22</f>
        <v>429070.28</v>
      </c>
    </row>
    <row r="46" spans="1:15" ht="16" x14ac:dyDescent="0.2">
      <c r="A46" s="2"/>
      <c r="B46" s="4"/>
      <c r="C46" s="4"/>
      <c r="D46" s="4"/>
      <c r="E46" s="4"/>
      <c r="F46" s="4"/>
      <c r="G46" s="4"/>
      <c r="H46" s="4"/>
      <c r="I46" s="4"/>
      <c r="J46" s="4"/>
      <c r="K46" s="14"/>
    </row>
    <row r="49" spans="1:1" x14ac:dyDescent="0.15">
      <c r="A49" t="s">
        <v>53</v>
      </c>
    </row>
    <row r="50" spans="1:1" x14ac:dyDescent="0.15">
      <c r="A50" t="s">
        <v>54</v>
      </c>
    </row>
  </sheetData>
  <mergeCells count="9">
    <mergeCell ref="A6:K6"/>
    <mergeCell ref="A7:K7"/>
    <mergeCell ref="A8:K8"/>
    <mergeCell ref="A9:K9"/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Tim McCarthy</cp:lastModifiedBy>
  <cp:revision>0</cp:revision>
  <dcterms:created xsi:type="dcterms:W3CDTF">2026-10-15T20:18:11Z</dcterms:created>
  <dcterms:modified xsi:type="dcterms:W3CDTF">2026-10-16T12:30:21Z</dcterms:modified>
</cp:coreProperties>
</file>